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activeTab="2"/>
  </bookViews>
  <sheets>
    <sheet name="Aufgabe" sheetId="1" r:id="rId1"/>
    <sheet name="Datentabelle" sheetId="2" r:id="rId2"/>
    <sheet name="Lösung" sheetId="3" r:id="rId3"/>
  </sheets>
  <definedNames/>
  <calcPr fullCalcOnLoad="1"/>
</workbook>
</file>

<file path=xl/sharedStrings.xml><?xml version="1.0" encoding="utf-8"?>
<sst xmlns="http://schemas.openxmlformats.org/spreadsheetml/2006/main" count="60" uniqueCount="30">
  <si>
    <t>Nebenkostenabrechnung</t>
  </si>
  <si>
    <t>Personenzahl</t>
  </si>
  <si>
    <t>Antennenanschluss</t>
  </si>
  <si>
    <t>Nebenkostenart</t>
  </si>
  <si>
    <t>Gebäudeversicherung</t>
  </si>
  <si>
    <t>Schornsteinfeger</t>
  </si>
  <si>
    <t>Hausmeisterdienst</t>
  </si>
  <si>
    <t>Instandhaltung</t>
  </si>
  <si>
    <t>Wasser</t>
  </si>
  <si>
    <t>Summe</t>
  </si>
  <si>
    <t>./. Nebenkostenvorauszahlung</t>
  </si>
  <si>
    <t>Jahresbetrag</t>
  </si>
  <si>
    <t>Mieter</t>
  </si>
  <si>
    <t>m²</t>
  </si>
  <si>
    <t>Nebenkosten-
vorauszahlung
je Monat je m²</t>
  </si>
  <si>
    <t>Gemein-
schafts-
antenne</t>
  </si>
  <si>
    <t>Perso-
nenzahl</t>
  </si>
  <si>
    <t>Strobl</t>
  </si>
  <si>
    <t>Klotz</t>
  </si>
  <si>
    <t>Wüllner</t>
  </si>
  <si>
    <t>Kreber</t>
  </si>
  <si>
    <t>Hellau</t>
  </si>
  <si>
    <t>ja</t>
  </si>
  <si>
    <t>nein</t>
  </si>
  <si>
    <t>Anteilige
Nebenkosten</t>
  </si>
  <si>
    <t>Gesamt-
betrag</t>
  </si>
  <si>
    <t>Wohnung</t>
  </si>
  <si>
    <t>Abrechnung</t>
  </si>
  <si>
    <t>Wohnfläche (m²)</t>
  </si>
  <si>
    <t>Wohnungsdaten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</si>
</sst>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2" xfId="57" applyFont="1" applyBorder="1" applyAlignment="1">
      <alignment/>
    </xf>
    <xf numFmtId="0" fontId="0" fillId="0" borderId="13" xfId="0" applyBorder="1" applyAlignment="1">
      <alignment/>
    </xf>
    <xf numFmtId="44" fontId="0" fillId="0" borderId="14" xfId="57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3" xfId="57" applyFont="1" applyBorder="1" applyAlignment="1">
      <alignment/>
    </xf>
    <xf numFmtId="44" fontId="0" fillId="0" borderId="24" xfId="57" applyFont="1" applyBorder="1" applyAlignment="1">
      <alignment/>
    </xf>
    <xf numFmtId="0" fontId="0" fillId="0" borderId="20" xfId="0" applyBorder="1" applyAlignment="1">
      <alignment horizontal="center"/>
    </xf>
    <xf numFmtId="44" fontId="0" fillId="0" borderId="20" xfId="0" applyNumberFormat="1" applyBorder="1" applyAlignment="1">
      <alignment/>
    </xf>
    <xf numFmtId="4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4" fontId="2" fillId="0" borderId="27" xfId="0" applyNumberFormat="1" applyFont="1" applyBorder="1" applyAlignment="1">
      <alignment/>
    </xf>
    <xf numFmtId="44" fontId="2" fillId="0" borderId="2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17" xfId="0" applyFill="1" applyBorder="1" applyAlignment="1">
      <alignment/>
    </xf>
    <xf numFmtId="44" fontId="0" fillId="33" borderId="20" xfId="0" applyNumberFormat="1" applyFill="1" applyBorder="1" applyAlignment="1">
      <alignment/>
    </xf>
    <xf numFmtId="44" fontId="0" fillId="33" borderId="24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5" xfId="0" applyFill="1" applyBorder="1" applyAlignment="1">
      <alignment/>
    </xf>
    <xf numFmtId="44" fontId="0" fillId="33" borderId="14" xfId="57" applyFont="1" applyFill="1" applyBorder="1" applyAlignment="1">
      <alignment/>
    </xf>
    <xf numFmtId="0" fontId="0" fillId="33" borderId="32" xfId="0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4" fontId="0" fillId="33" borderId="12" xfId="57" applyFont="1" applyFill="1" applyBorder="1" applyAlignment="1">
      <alignment/>
    </xf>
    <xf numFmtId="44" fontId="0" fillId="33" borderId="27" xfId="57" applyFont="1" applyFill="1" applyBorder="1" applyAlignment="1">
      <alignment/>
    </xf>
    <xf numFmtId="44" fontId="0" fillId="33" borderId="15" xfId="0" applyNumberFormat="1" applyFill="1" applyBorder="1" applyAlignment="1">
      <alignment/>
    </xf>
    <xf numFmtId="44" fontId="0" fillId="33" borderId="14" xfId="0" applyNumberForma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4" fontId="0" fillId="34" borderId="20" xfId="0" applyNumberFormat="1" applyFill="1" applyBorder="1" applyAlignment="1">
      <alignment/>
    </xf>
    <xf numFmtId="44" fontId="0" fillId="34" borderId="24" xfId="0" applyNumberFormat="1" applyFill="1" applyBorder="1" applyAlignment="1">
      <alignment/>
    </xf>
    <xf numFmtId="44" fontId="0" fillId="34" borderId="12" xfId="0" applyNumberFormat="1" applyFill="1" applyBorder="1" applyAlignment="1">
      <alignment/>
    </xf>
    <xf numFmtId="44" fontId="0" fillId="34" borderId="14" xfId="57" applyFont="1" applyFill="1" applyBorder="1" applyAlignment="1">
      <alignment/>
    </xf>
    <xf numFmtId="44" fontId="2" fillId="34" borderId="27" xfId="0" applyNumberFormat="1" applyFont="1" applyFill="1" applyBorder="1" applyAlignment="1">
      <alignment/>
    </xf>
    <xf numFmtId="44" fontId="0" fillId="34" borderId="27" xfId="57" applyFont="1" applyFill="1" applyBorder="1" applyAlignment="1">
      <alignment/>
    </xf>
    <xf numFmtId="44" fontId="2" fillId="34" borderId="23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4.57421875" style="0" customWidth="1"/>
    <col min="2" max="2" width="18.8515625" style="0" customWidth="1"/>
    <col min="3" max="3" width="14.140625" style="0" customWidth="1"/>
    <col min="4" max="5" width="11.8515625" style="0" customWidth="1"/>
  </cols>
  <sheetData>
    <row r="2" ht="17.25">
      <c r="B2" s="1" t="s">
        <v>0</v>
      </c>
    </row>
    <row r="3" spans="2:3" ht="12.75" customHeight="1" thickBot="1">
      <c r="B3" s="67" t="s">
        <v>29</v>
      </c>
      <c r="C3" s="67"/>
    </row>
    <row r="4" spans="2:3" ht="12.75">
      <c r="B4" s="31" t="s">
        <v>26</v>
      </c>
      <c r="C4" s="30" t="s">
        <v>18</v>
      </c>
    </row>
    <row r="5" spans="2:3" ht="12.75">
      <c r="B5" s="32" t="s">
        <v>28</v>
      </c>
      <c r="C5" s="27"/>
    </row>
    <row r="6" spans="2:3" ht="12.75">
      <c r="B6" s="32" t="s">
        <v>1</v>
      </c>
      <c r="C6" s="27"/>
    </row>
    <row r="7" spans="2:3" ht="13.5" thickBot="1">
      <c r="B7" s="33" t="s">
        <v>2</v>
      </c>
      <c r="C7" s="28"/>
    </row>
    <row r="9" spans="2:4" ht="13.5" thickBot="1">
      <c r="B9" s="67" t="s">
        <v>27</v>
      </c>
      <c r="C9" s="67"/>
      <c r="D9" s="67"/>
    </row>
    <row r="10" spans="2:4" ht="25.5" thickBot="1">
      <c r="B10" s="34" t="s">
        <v>3</v>
      </c>
      <c r="C10" s="35" t="s">
        <v>25</v>
      </c>
      <c r="D10" s="36" t="s">
        <v>24</v>
      </c>
    </row>
    <row r="11" spans="2:4" ht="12">
      <c r="B11" s="13" t="s">
        <v>4</v>
      </c>
      <c r="C11" s="21"/>
      <c r="D11" s="22"/>
    </row>
    <row r="12" spans="2:4" ht="12">
      <c r="B12" s="37" t="s">
        <v>5</v>
      </c>
      <c r="C12" s="38"/>
      <c r="D12" s="39"/>
    </row>
    <row r="13" spans="2:4" ht="12">
      <c r="B13" s="12" t="s">
        <v>6</v>
      </c>
      <c r="C13" s="21"/>
      <c r="D13" s="22"/>
    </row>
    <row r="14" spans="2:4" ht="12.75" thickBot="1">
      <c r="B14" s="40" t="s">
        <v>7</v>
      </c>
      <c r="C14" s="53"/>
      <c r="D14" s="54"/>
    </row>
    <row r="15" spans="2:4" ht="12">
      <c r="B15" s="13" t="s">
        <v>8</v>
      </c>
      <c r="C15" s="21"/>
      <c r="D15" s="22"/>
    </row>
    <row r="16" spans="2:4" ht="12.75" thickBot="1">
      <c r="B16" s="40" t="s">
        <v>2</v>
      </c>
      <c r="C16" s="41"/>
      <c r="D16" s="42"/>
    </row>
    <row r="17" spans="2:4" ht="13.5" thickBot="1">
      <c r="B17" s="16" t="s">
        <v>9</v>
      </c>
      <c r="C17" s="24"/>
      <c r="D17" s="25"/>
    </row>
    <row r="18" spans="2:4" ht="12.75" thickBot="1">
      <c r="B18" s="34" t="s">
        <v>10</v>
      </c>
      <c r="C18" s="43"/>
      <c r="D18" s="52"/>
    </row>
    <row r="19" spans="2:4" ht="13.5" thickBot="1">
      <c r="B19" s="23"/>
      <c r="C19" s="11"/>
      <c r="D19" s="26"/>
    </row>
  </sheetData>
  <sheetProtection/>
  <mergeCells count="2">
    <mergeCell ref="B3:C3"/>
    <mergeCell ref="B9:D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18.57421875" style="0" customWidth="1"/>
    <col min="2" max="2" width="13.140625" style="0" customWidth="1"/>
    <col min="3" max="3" width="9.00390625" style="0" customWidth="1"/>
    <col min="5" max="5" width="15.7109375" style="0" customWidth="1"/>
    <col min="6" max="7" width="9.421875" style="0" customWidth="1"/>
    <col min="8" max="8" width="15.8515625" style="0" customWidth="1"/>
  </cols>
  <sheetData>
    <row r="1" spans="1:3" ht="13.5" thickBot="1">
      <c r="A1" s="44" t="s">
        <v>3</v>
      </c>
      <c r="B1" s="45" t="s">
        <v>11</v>
      </c>
      <c r="C1" s="2"/>
    </row>
    <row r="2" spans="1:2" ht="12">
      <c r="A2" s="14" t="s">
        <v>4</v>
      </c>
      <c r="B2" s="19">
        <v>750</v>
      </c>
    </row>
    <row r="3" spans="1:2" ht="12">
      <c r="A3" s="29" t="s">
        <v>5</v>
      </c>
      <c r="B3" s="51">
        <v>150</v>
      </c>
    </row>
    <row r="4" spans="1:2" ht="12">
      <c r="A4" s="5" t="s">
        <v>6</v>
      </c>
      <c r="B4" s="6">
        <v>950</v>
      </c>
    </row>
    <row r="5" spans="1:2" ht="12">
      <c r="A5" s="29" t="s">
        <v>7</v>
      </c>
      <c r="B5" s="51">
        <v>600</v>
      </c>
    </row>
    <row r="6" spans="1:2" ht="12.75" thickBot="1">
      <c r="A6" s="17" t="s">
        <v>8</v>
      </c>
      <c r="B6" s="18">
        <v>700</v>
      </c>
    </row>
    <row r="7" ht="10.5" customHeight="1" thickBot="1"/>
    <row r="8" spans="1:5" ht="43.5" customHeight="1" thickBot="1">
      <c r="A8" s="44" t="s">
        <v>12</v>
      </c>
      <c r="B8" s="46" t="s">
        <v>13</v>
      </c>
      <c r="C8" s="47" t="s">
        <v>16</v>
      </c>
      <c r="D8" s="47" t="s">
        <v>15</v>
      </c>
      <c r="E8" s="48" t="s">
        <v>14</v>
      </c>
    </row>
    <row r="9" spans="1:5" ht="12">
      <c r="A9" s="14" t="s">
        <v>17</v>
      </c>
      <c r="B9" s="15">
        <v>70</v>
      </c>
      <c r="C9" s="20">
        <v>3</v>
      </c>
      <c r="D9" s="20" t="s">
        <v>22</v>
      </c>
      <c r="E9" s="19">
        <v>0.55</v>
      </c>
    </row>
    <row r="10" spans="1:5" ht="12">
      <c r="A10" s="29" t="s">
        <v>18</v>
      </c>
      <c r="B10" s="49">
        <v>35</v>
      </c>
      <c r="C10" s="50">
        <v>1</v>
      </c>
      <c r="D10" s="50" t="s">
        <v>22</v>
      </c>
      <c r="E10" s="51">
        <v>0.95</v>
      </c>
    </row>
    <row r="11" spans="1:5" ht="12">
      <c r="A11" s="5" t="s">
        <v>19</v>
      </c>
      <c r="B11" s="4">
        <v>60</v>
      </c>
      <c r="C11" s="3">
        <v>3</v>
      </c>
      <c r="D11" s="3" t="s">
        <v>23</v>
      </c>
      <c r="E11" s="6">
        <v>0.75</v>
      </c>
    </row>
    <row r="12" spans="1:5" ht="12">
      <c r="A12" s="29" t="s">
        <v>20</v>
      </c>
      <c r="B12" s="49">
        <v>35</v>
      </c>
      <c r="C12" s="50">
        <v>1</v>
      </c>
      <c r="D12" s="50" t="s">
        <v>22</v>
      </c>
      <c r="E12" s="51">
        <v>0.3</v>
      </c>
    </row>
    <row r="13" spans="1:5" ht="12.75" thickBot="1">
      <c r="A13" s="7" t="s">
        <v>21</v>
      </c>
      <c r="B13" s="9">
        <v>55</v>
      </c>
      <c r="C13" s="10">
        <v>2</v>
      </c>
      <c r="D13" s="10" t="s">
        <v>23</v>
      </c>
      <c r="E13" s="8">
        <v>0.55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3.421875" style="0" customWidth="1"/>
    <col min="2" max="2" width="18.8515625" style="0" customWidth="1"/>
    <col min="3" max="3" width="14.140625" style="0" customWidth="1"/>
    <col min="4" max="4" width="11.8515625" style="0" customWidth="1"/>
    <col min="5" max="5" width="11.8515625" style="0" bestFit="1" customWidth="1"/>
    <col min="7" max="7" width="5.28125" style="0" customWidth="1"/>
  </cols>
  <sheetData>
    <row r="2" ht="17.25">
      <c r="B2" s="1" t="s">
        <v>0</v>
      </c>
    </row>
    <row r="3" spans="2:3" ht="12.75" customHeight="1" thickBot="1">
      <c r="B3" s="67" t="s">
        <v>29</v>
      </c>
      <c r="C3" s="67"/>
    </row>
    <row r="4" spans="2:3" ht="12.75">
      <c r="B4" s="31" t="s">
        <v>26</v>
      </c>
      <c r="C4" s="55" t="s">
        <v>17</v>
      </c>
    </row>
    <row r="5" spans="2:3" ht="12.75">
      <c r="B5" s="32" t="s">
        <v>28</v>
      </c>
      <c r="C5" s="56">
        <f>VLOOKUP($C$4,Datentabelle!$A$9:$E$13,2,FALSE)</f>
        <v>70</v>
      </c>
    </row>
    <row r="6" spans="2:3" ht="12.75">
      <c r="B6" s="32" t="s">
        <v>1</v>
      </c>
      <c r="C6" s="56">
        <f>VLOOKUP($C$4,Datentabelle!$A$9:$E$13,3,FALSE)</f>
        <v>3</v>
      </c>
    </row>
    <row r="7" spans="2:3" ht="13.5" thickBot="1">
      <c r="B7" s="33" t="s">
        <v>2</v>
      </c>
      <c r="C7" s="57" t="str">
        <f>VLOOKUP($C$4,Datentabelle!$A$9:$E$13,4,FALSE)</f>
        <v>ja</v>
      </c>
    </row>
    <row r="9" spans="2:4" ht="13.5" thickBot="1">
      <c r="B9" s="67" t="s">
        <v>27</v>
      </c>
      <c r="C9" s="67"/>
      <c r="D9" s="67"/>
    </row>
    <row r="10" spans="2:4" ht="25.5" thickBot="1">
      <c r="B10" s="34" t="s">
        <v>3</v>
      </c>
      <c r="C10" s="35" t="s">
        <v>25</v>
      </c>
      <c r="D10" s="36" t="s">
        <v>24</v>
      </c>
    </row>
    <row r="11" spans="2:4" ht="12">
      <c r="B11" s="13" t="s">
        <v>4</v>
      </c>
      <c r="C11" s="58">
        <f>Datentabelle!B2</f>
        <v>750</v>
      </c>
      <c r="D11" s="59">
        <f>C11/SUM(Datentabelle!$B$9:$B$13)*$C$5</f>
        <v>205.8823529411765</v>
      </c>
    </row>
    <row r="12" spans="2:4" ht="12">
      <c r="B12" s="37" t="s">
        <v>5</v>
      </c>
      <c r="C12" s="58">
        <f>Datentabelle!B3</f>
        <v>150</v>
      </c>
      <c r="D12" s="59">
        <f>C12/SUM(Datentabelle!$B$9:$B$13)*$C$5</f>
        <v>41.1764705882353</v>
      </c>
    </row>
    <row r="13" spans="2:4" ht="12">
      <c r="B13" s="12" t="s">
        <v>6</v>
      </c>
      <c r="C13" s="58">
        <f>Datentabelle!B4</f>
        <v>950</v>
      </c>
      <c r="D13" s="59">
        <f>C13/SUM(Datentabelle!$B$9:$B$13)*$C$5</f>
        <v>260.7843137254902</v>
      </c>
    </row>
    <row r="14" spans="2:4" ht="12">
      <c r="B14" s="37" t="s">
        <v>7</v>
      </c>
      <c r="C14" s="58">
        <f>Datentabelle!B5</f>
        <v>600</v>
      </c>
      <c r="D14" s="59">
        <f>C14/SUM(Datentabelle!$B$9:$B$13)*$C$5</f>
        <v>164.7058823529412</v>
      </c>
    </row>
    <row r="15" spans="2:4" ht="12">
      <c r="B15" s="12" t="s">
        <v>8</v>
      </c>
      <c r="C15" s="58">
        <f>Datentabelle!B6</f>
        <v>700</v>
      </c>
      <c r="D15" s="60">
        <f>C15/SUM(Datentabelle!C9:C13)*C6</f>
        <v>210</v>
      </c>
    </row>
    <row r="16" spans="2:4" ht="12.75" thickBot="1">
      <c r="B16" s="40" t="s">
        <v>2</v>
      </c>
      <c r="C16" s="41"/>
      <c r="D16" s="61">
        <f>IF(C7="ja",60,0)</f>
        <v>60</v>
      </c>
    </row>
    <row r="17" spans="2:4" ht="13.5" thickBot="1">
      <c r="B17" s="65" t="s">
        <v>9</v>
      </c>
      <c r="C17" s="24"/>
      <c r="D17" s="62">
        <f>SUM(D11:D16)</f>
        <v>942.5490196078432</v>
      </c>
    </row>
    <row r="18" spans="2:4" ht="12.75" thickBot="1">
      <c r="B18" s="34" t="s">
        <v>10</v>
      </c>
      <c r="C18" s="43"/>
      <c r="D18" s="63">
        <f>VLOOKUP(C4,Datentabelle!A9:E13,5,FALSE)*C5*12</f>
        <v>462</v>
      </c>
    </row>
    <row r="19" spans="2:4" ht="13.5" thickBot="1">
      <c r="B19" s="66" t="str">
        <f>IF(D19&lt;=0,"Guthaben","Nachzahlung")</f>
        <v>Nachzahlung</v>
      </c>
      <c r="C19" s="11"/>
      <c r="D19" s="64">
        <f>D17-D18</f>
        <v>480.5490196078432</v>
      </c>
    </row>
  </sheetData>
  <sheetProtection/>
  <mergeCells count="2">
    <mergeCell ref="B3:C3"/>
    <mergeCell ref="B9:D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ESTA-Bildungswerk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Schön</dc:creator>
  <cp:keywords/>
  <dc:description/>
  <cp:lastModifiedBy>Michael Schön</cp:lastModifiedBy>
  <dcterms:created xsi:type="dcterms:W3CDTF">2005-02-08T08:57:55Z</dcterms:created>
  <dcterms:modified xsi:type="dcterms:W3CDTF">2018-02-19T18:17:59Z</dcterms:modified>
  <cp:category/>
  <cp:version/>
  <cp:contentType/>
  <cp:contentStatus/>
</cp:coreProperties>
</file>